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J9\Desktop\IR 4.29.21\"/>
    </mc:Choice>
  </mc:AlternateContent>
  <xr:revisionPtr revIDLastSave="0" documentId="13_ncr:1_{6BB5C069-864A-4D19-BE2A-C36034FCAFD0}" xr6:coauthVersionLast="45" xr6:coauthVersionMax="45" xr10:uidLastSave="{00000000-0000-0000-0000-000000000000}"/>
  <bookViews>
    <workbookView xWindow="-120" yWindow="-120" windowWidth="20730" windowHeight="11160" xr2:uid="{09F17997-E8B2-4011-93B2-4293E11F0940}"/>
  </bookViews>
  <sheets>
    <sheet name="Maturity Debt Profil  Q1'21" sheetId="5" r:id="rId1"/>
  </sheets>
  <definedNames>
    <definedName name="_xlnm._FilterDatabase" localSheetId="0" hidden="1">'Maturity Debt Profil  Q1''21'!$A$13:$K$53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41016.900335648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0">'Maturity Debt Profil  Q1''21'!$A$1:$L$74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7" i="5" l="1"/>
  <c r="J66" i="5"/>
  <c r="J58" i="5"/>
  <c r="J57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8" i="5"/>
  <c r="J7" i="5"/>
  <c r="J6" i="5"/>
  <c r="E69" i="5"/>
  <c r="D69" i="5"/>
  <c r="C67" i="5"/>
  <c r="C66" i="5"/>
  <c r="C58" i="5"/>
  <c r="C57" i="5"/>
  <c r="E53" i="5"/>
  <c r="E60" i="5" s="1"/>
  <c r="D53" i="5"/>
  <c r="D60" i="5" s="1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E10" i="5"/>
  <c r="D10" i="5"/>
  <c r="C10" i="5" s="1"/>
  <c r="C8" i="5"/>
  <c r="C7" i="5"/>
  <c r="C6" i="5"/>
  <c r="D62" i="5" l="1"/>
  <c r="C62" i="5" s="1"/>
  <c r="E62" i="5"/>
  <c r="C53" i="5"/>
  <c r="E71" i="5"/>
  <c r="C60" i="5"/>
  <c r="C69" i="5"/>
  <c r="D71" i="5" l="1"/>
  <c r="C71" i="5"/>
</calcChain>
</file>

<file path=xl/sharedStrings.xml><?xml version="1.0" encoding="utf-8"?>
<sst xmlns="http://schemas.openxmlformats.org/spreadsheetml/2006/main" count="242" uniqueCount="112">
  <si>
    <t>PG&amp;E Total Debt Detail</t>
  </si>
  <si>
    <t>Entity</t>
  </si>
  <si>
    <t>Series</t>
  </si>
  <si>
    <t>Total Balance</t>
  </si>
  <si>
    <t>Current</t>
  </si>
  <si>
    <t>Long-Term</t>
  </si>
  <si>
    <t>Rate</t>
  </si>
  <si>
    <t>Type</t>
  </si>
  <si>
    <t>Issue date</t>
  </si>
  <si>
    <t>Maturity Date</t>
  </si>
  <si>
    <t>CUSIP</t>
  </si>
  <si>
    <t>PG&amp;E Corporation</t>
  </si>
  <si>
    <t>Series 5.00% Senior Notes Due 2028</t>
  </si>
  <si>
    <t>Fixed</t>
  </si>
  <si>
    <t>69331CAH1</t>
  </si>
  <si>
    <t>Series 5.25% Senior Notes Due 2030</t>
  </si>
  <si>
    <t>69331CAJ7</t>
  </si>
  <si>
    <t>Floating</t>
  </si>
  <si>
    <t>69338CAG6</t>
  </si>
  <si>
    <t>Unamortized discount, net of premium and debt issuance costs</t>
  </si>
  <si>
    <t>Pacific Gas and Electric Company</t>
  </si>
  <si>
    <t xml:space="preserve"> 4.50% First Mortgage Bond Due 2041</t>
  </si>
  <si>
    <t>694308GY7</t>
  </si>
  <si>
    <t xml:space="preserve"> 4.45% First Mortgage Bond Due 2042</t>
  </si>
  <si>
    <t>694308GZ4</t>
  </si>
  <si>
    <t xml:space="preserve"> 3.75% First Mortgage Bond Due 2042</t>
  </si>
  <si>
    <t>694308HA8</t>
  </si>
  <si>
    <t xml:space="preserve"> 3.25% First Mortgage Bond Due 2023</t>
  </si>
  <si>
    <t>694308HC4</t>
  </si>
  <si>
    <t xml:space="preserve"> 4.60% First Mortgage Bond Due 2043</t>
  </si>
  <si>
    <t>694308HD2</t>
  </si>
  <si>
    <t xml:space="preserve"> 3.85% First Mortgage Bond Due 2023</t>
  </si>
  <si>
    <t>694308HE0</t>
  </si>
  <si>
    <t xml:space="preserve"> 3.75% First Mortgage Bond Due 2024</t>
  </si>
  <si>
    <t>694308HG5</t>
  </si>
  <si>
    <t xml:space="preserve"> 4.75% First Mortgage Bond Due 2044</t>
  </si>
  <si>
    <t>694308HH3</t>
  </si>
  <si>
    <t xml:space="preserve"> 3.40% First Mortgage Bond Due 2024</t>
  </si>
  <si>
    <t>694308HK6</t>
  </si>
  <si>
    <t xml:space="preserve"> 4.30% First Mortgage Bond Due 2045</t>
  </si>
  <si>
    <t>694308HL4</t>
  </si>
  <si>
    <t xml:space="preserve"> 3.50% First Mortgage Bond Due 2025</t>
  </si>
  <si>
    <t>694308HM2</t>
  </si>
  <si>
    <t xml:space="preserve"> 4.25% First Mortgage Bond Due 2046</t>
  </si>
  <si>
    <t>694308HN0</t>
  </si>
  <si>
    <t xml:space="preserve"> 2.95% First Mortgage Bond Due 2026</t>
  </si>
  <si>
    <t>694308HP5</t>
  </si>
  <si>
    <t xml:space="preserve"> 4.00% First Mortgage Bond Due 2046</t>
  </si>
  <si>
    <t>694308HR1</t>
  </si>
  <si>
    <t xml:space="preserve"> 3.30% First Mortgage Bond Due 2027</t>
  </si>
  <si>
    <t>694308HS9</t>
  </si>
  <si>
    <t>694308HV2</t>
  </si>
  <si>
    <t xml:space="preserve"> 3.95% First Mortgage Bond Due 2047</t>
  </si>
  <si>
    <t>694308HX8</t>
  </si>
  <si>
    <t xml:space="preserve"> 4.25% First Mortgage Bond Due 2023</t>
  </si>
  <si>
    <t>694308JB4</t>
  </si>
  <si>
    <t xml:space="preserve"> 4.65% First Mortgage Bond Due 2028</t>
  </si>
  <si>
    <t>694308JC2</t>
  </si>
  <si>
    <t xml:space="preserve"> 3.45% First Mortgage Bond Due 2025</t>
  </si>
  <si>
    <t>694308JL2</t>
  </si>
  <si>
    <t xml:space="preserve"> 3.15% First Mortgage Bond Due 2026</t>
  </si>
  <si>
    <t>694308JP3</t>
  </si>
  <si>
    <t xml:space="preserve"> 3.75% First Mortgage Bond Due 2028</t>
  </si>
  <si>
    <t>694308JK4</t>
  </si>
  <si>
    <t xml:space="preserve"> 4.55% First Mortgage Bond Due 2030</t>
  </si>
  <si>
    <t>694308JM0</t>
  </si>
  <si>
    <t xml:space="preserve"> 4.50% First Mortgage Bond Due 2040</t>
  </si>
  <si>
    <t>694308JQ1</t>
  </si>
  <si>
    <t xml:space="preserve"> 4.95% First Mortgage Bond Due 2050</t>
  </si>
  <si>
    <t>694308JN8</t>
  </si>
  <si>
    <t>694308JE8</t>
  </si>
  <si>
    <t>694308JD0</t>
  </si>
  <si>
    <t xml:space="preserve"> 2.10% First Mortgage Bond Due 2027</t>
  </si>
  <si>
    <t>694308JF5</t>
  </si>
  <si>
    <t xml:space="preserve"> 2.50% First Mortgage Bond Due 2030</t>
  </si>
  <si>
    <t>694308JG3</t>
  </si>
  <si>
    <t xml:space="preserve"> 3.30% First Mortgage Bond Due 2040</t>
  </si>
  <si>
    <t>694308JH1</t>
  </si>
  <si>
    <t xml:space="preserve"> 3.50% First Mortgage Bond Due 2050</t>
  </si>
  <si>
    <t>694308JJ7</t>
  </si>
  <si>
    <t>Description</t>
  </si>
  <si>
    <t xml:space="preserve"> 364-Day FRN First Mortgage Bond </t>
  </si>
  <si>
    <t>3M-LIBOR + 1.375%</t>
  </si>
  <si>
    <t>694308JR9</t>
  </si>
  <si>
    <t>LIBOR + 2.00%</t>
  </si>
  <si>
    <t>Term Loan B</t>
  </si>
  <si>
    <t>Revolving Credit Facility</t>
  </si>
  <si>
    <t>Total PG&amp;E Corporation Consolidated Debt</t>
  </si>
  <si>
    <t>Total PG&amp;E Corporation Long-Term Debt</t>
  </si>
  <si>
    <t xml:space="preserve">   PG&amp;E Corporation Long-Term Debt</t>
  </si>
  <si>
    <t>Utility  First Mortgage Bonds (Long-Term)</t>
  </si>
  <si>
    <t>Total Utility First Mortgage Bonds (Long-Term)</t>
  </si>
  <si>
    <t>Utility Short-Term Debt</t>
  </si>
  <si>
    <t>Total PG&amp;E Corporation Consolidated Long-Term Debt</t>
  </si>
  <si>
    <t>Other Utility Long-Term Debt</t>
  </si>
  <si>
    <t>Receivables Securitization Program</t>
  </si>
  <si>
    <t>3.25% First Mortgage Bond Due 2031</t>
  </si>
  <si>
    <t>4.20% First Mortgage Bond Due 2041</t>
  </si>
  <si>
    <t xml:space="preserve">694308JU2 </t>
  </si>
  <si>
    <t xml:space="preserve">694308JT5 </t>
  </si>
  <si>
    <t>694308JS7</t>
  </si>
  <si>
    <t>LIBOR + 1.48%</t>
  </si>
  <si>
    <t>LIBOR + 2.25%</t>
  </si>
  <si>
    <r>
      <t xml:space="preserve"> 18-Month Term Loan A</t>
    </r>
    <r>
      <rPr>
        <vertAlign val="superscript"/>
        <sz val="10"/>
        <rFont val="Arial"/>
        <family val="2"/>
      </rPr>
      <t>(1)</t>
    </r>
  </si>
  <si>
    <t>Year</t>
  </si>
  <si>
    <r>
      <t xml:space="preserve"> 1.75% First Mortgage Bond Due 2022</t>
    </r>
    <r>
      <rPr>
        <vertAlign val="superscript"/>
        <sz val="10"/>
        <rFont val="Arial"/>
        <family val="2"/>
      </rPr>
      <t>(1)</t>
    </r>
  </si>
  <si>
    <r>
      <t xml:space="preserve"> FRN First Mortgage Bond Due 2022</t>
    </r>
    <r>
      <rPr>
        <vertAlign val="superscript"/>
        <sz val="10"/>
        <rFont val="Arial"/>
        <family val="2"/>
      </rPr>
      <t>(1)</t>
    </r>
  </si>
  <si>
    <r>
      <t>1.367% First Mortgage Bond Due 2023</t>
    </r>
    <r>
      <rPr>
        <vertAlign val="superscript"/>
        <sz val="10"/>
        <rFont val="Arial"/>
        <family val="2"/>
      </rPr>
      <t>(1)</t>
    </r>
  </si>
  <si>
    <t>LIBOR + 3.00%</t>
  </si>
  <si>
    <t>(1) Represents the $6 billion "Temporary Debt" issued to pay claims at emergence from bankruptcy. 
This debt is expected to be retired with proceeds from the post-emergence securitization bond issuance, pending CPUC approval in 2021.</t>
  </si>
  <si>
    <t>Total Utility Long-Term Debt</t>
  </si>
  <si>
    <t>Total Utility Short-Term Debt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</si>
</sst>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.000%"/>
    <numFmt numFmtId="166" formatCode="[$-409]dd\-mmm\-yy;@"/>
    <numFmt numFmtId="167" formatCode="_(* #,##0_);_(* \(#,##0\);_(* &quot;-&quot;??_);_(@_)"/>
    <numFmt numFmtId="171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9" fontId="8" fillId="0" borderId="0">
      <protection locked="0"/>
    </xf>
    <xf numFmtId="44" fontId="1" fillId="0" borderId="0" applyFont="0" applyFill="0" applyBorder="0" applyAlignment="0" applyProtection="0"/>
  </cellStyleXfs>
  <cellXfs count="112">
    <xf numFmtId="0" fontId="0" fillId="0" borderId="0" xfId="0"/>
    <xf numFmtId="0" fontId="3" fillId="0" borderId="0" xfId="0" applyFont="1"/>
    <xf numFmtId="6" fontId="4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left"/>
    </xf>
    <xf numFmtId="0" fontId="5" fillId="0" borderId="0" xfId="0" applyFont="1"/>
    <xf numFmtId="164" fontId="3" fillId="0" borderId="1" xfId="0" applyNumberFormat="1" applyFont="1" applyBorder="1" applyAlignment="1">
      <alignment horizontal="left"/>
    </xf>
    <xf numFmtId="0" fontId="5" fillId="0" borderId="1" xfId="0" applyFont="1" applyBorder="1"/>
    <xf numFmtId="6" fontId="4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6" fontId="4" fillId="0" borderId="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6" fontId="6" fillId="0" borderId="5" xfId="0" applyNumberFormat="1" applyFont="1" applyBorder="1" applyAlignment="1">
      <alignment horizontal="center" vertical="center"/>
    </xf>
    <xf numFmtId="0" fontId="0" fillId="0" borderId="1" xfId="0" applyBorder="1"/>
    <xf numFmtId="0" fontId="5" fillId="0" borderId="6" xfId="0" applyFont="1" applyBorder="1" applyAlignment="1">
      <alignment horizontal="center" vertical="center"/>
    </xf>
    <xf numFmtId="39" fontId="4" fillId="0" borderId="4" xfId="3" applyFont="1" applyBorder="1" applyAlignment="1">
      <alignment horizontal="center" vertical="center"/>
      <protection locked="0"/>
    </xf>
    <xf numFmtId="43" fontId="4" fillId="0" borderId="4" xfId="1" applyFont="1" applyFill="1" applyBorder="1" applyAlignment="1">
      <alignment horizontal="center" vertical="center"/>
    </xf>
    <xf numFmtId="165" fontId="4" fillId="0" borderId="4" xfId="2" applyNumberFormat="1" applyFont="1" applyFill="1" applyBorder="1" applyAlignment="1">
      <alignment horizontal="center" vertical="center"/>
    </xf>
    <xf numFmtId="14" fontId="4" fillId="0" borderId="4" xfId="2" applyNumberFormat="1" applyFont="1" applyFill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3" fontId="4" fillId="0" borderId="0" xfId="1" applyFont="1" applyFill="1" applyBorder="1" applyAlignment="1">
      <alignment horizontal="center" vertical="center"/>
    </xf>
    <xf numFmtId="165" fontId="4" fillId="0" borderId="0" xfId="2" applyNumberFormat="1" applyFont="1" applyFill="1" applyBorder="1" applyAlignment="1">
      <alignment horizontal="center" vertical="center"/>
    </xf>
    <xf numFmtId="14" fontId="4" fillId="0" borderId="0" xfId="2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39" fontId="4" fillId="0" borderId="3" xfId="3" applyFont="1" applyBorder="1" applyAlignment="1">
      <alignment horizontal="center" vertical="center"/>
      <protection locked="0"/>
    </xf>
    <xf numFmtId="0" fontId="5" fillId="0" borderId="9" xfId="0" applyFont="1" applyBorder="1" applyAlignment="1">
      <alignment horizontal="center" vertical="center"/>
    </xf>
    <xf numFmtId="39" fontId="4" fillId="0" borderId="1" xfId="3" applyFont="1" applyBorder="1" applyAlignment="1">
      <alignment horizontal="center" vertical="center"/>
      <protection locked="0"/>
    </xf>
    <xf numFmtId="5" fontId="4" fillId="0" borderId="1" xfId="0" applyNumberFormat="1" applyFont="1" applyBorder="1" applyAlignment="1">
      <alignment horizontal="center" vertical="center"/>
    </xf>
    <xf numFmtId="0" fontId="0" fillId="0" borderId="10" xfId="0" applyBorder="1"/>
    <xf numFmtId="0" fontId="6" fillId="0" borderId="5" xfId="0" applyFont="1" applyBorder="1" applyAlignment="1">
      <alignment horizontal="center" vertical="center"/>
    </xf>
    <xf numFmtId="165" fontId="4" fillId="0" borderId="5" xfId="2" applyNumberFormat="1" applyFont="1" applyFill="1" applyBorder="1" applyAlignment="1">
      <alignment horizontal="center" vertical="center"/>
    </xf>
    <xf numFmtId="166" fontId="4" fillId="0" borderId="5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6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66" fontId="4" fillId="0" borderId="4" xfId="0" applyNumberFormat="1" applyFont="1" applyBorder="1" applyAlignment="1">
      <alignment horizontal="center" vertical="center"/>
    </xf>
    <xf numFmtId="6" fontId="6" fillId="0" borderId="0" xfId="0" applyNumberFormat="1" applyFont="1" applyAlignment="1">
      <alignment horizontal="center" vertical="center"/>
    </xf>
    <xf numFmtId="166" fontId="4" fillId="0" borderId="0" xfId="0" applyNumberFormat="1" applyFont="1" applyAlignment="1">
      <alignment horizontal="center" vertical="center"/>
    </xf>
    <xf numFmtId="0" fontId="0" fillId="2" borderId="0" xfId="0" applyFill="1"/>
    <xf numFmtId="0" fontId="0" fillId="0" borderId="0" xfId="0" applyBorder="1"/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ill="1"/>
    <xf numFmtId="6" fontId="4" fillId="0" borderId="0" xfId="0" applyNumberFormat="1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39" fontId="4" fillId="0" borderId="0" xfId="3" applyFont="1" applyBorder="1" applyAlignment="1">
      <alignment horizontal="center" vertical="center"/>
      <protection locked="0"/>
    </xf>
    <xf numFmtId="5" fontId="4" fillId="0" borderId="0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0" fillId="0" borderId="9" xfId="0" applyBorder="1"/>
    <xf numFmtId="0" fontId="6" fillId="0" borderId="3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6" fontId="6" fillId="0" borderId="0" xfId="0" applyNumberFormat="1" applyFont="1" applyBorder="1" applyAlignment="1">
      <alignment horizontal="center" vertical="center"/>
    </xf>
    <xf numFmtId="166" fontId="4" fillId="0" borderId="0" xfId="0" applyNumberFormat="1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0" fillId="0" borderId="8" xfId="0" applyBorder="1"/>
    <xf numFmtId="0" fontId="4" fillId="0" borderId="15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0" fillId="3" borderId="12" xfId="0" applyFill="1" applyBorder="1"/>
    <xf numFmtId="0" fontId="0" fillId="3" borderId="13" xfId="0" applyFill="1" applyBorder="1"/>
    <xf numFmtId="0" fontId="6" fillId="3" borderId="9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0" fillId="3" borderId="2" xfId="0" applyFill="1" applyBorder="1"/>
    <xf numFmtId="0" fontId="0" fillId="3" borderId="17" xfId="0" applyFill="1" applyBorder="1"/>
    <xf numFmtId="0" fontId="6" fillId="3" borderId="3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3" fontId="0" fillId="2" borderId="0" xfId="0" applyNumberFormat="1" applyFill="1"/>
    <xf numFmtId="6" fontId="0" fillId="2" borderId="0" xfId="0" applyNumberFormat="1" applyFill="1"/>
    <xf numFmtId="0" fontId="5" fillId="0" borderId="6" xfId="0" applyFont="1" applyFill="1" applyBorder="1" applyAlignment="1">
      <alignment horizontal="center" vertical="center"/>
    </xf>
    <xf numFmtId="39" fontId="4" fillId="0" borderId="4" xfId="3" applyFont="1" applyFill="1" applyBorder="1" applyAlignment="1">
      <alignment horizontal="center" vertical="center"/>
      <protection locked="0"/>
    </xf>
    <xf numFmtId="165" fontId="4" fillId="0" borderId="4" xfId="2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39" fontId="4" fillId="0" borderId="0" xfId="3" applyFont="1" applyFill="1" applyBorder="1" applyAlignment="1">
      <alignment horizontal="center" vertical="center"/>
      <protection locked="0"/>
    </xf>
    <xf numFmtId="14" fontId="4" fillId="0" borderId="0" xfId="0" applyNumberFormat="1" applyFont="1" applyFill="1" applyBorder="1" applyAlignment="1">
      <alignment horizontal="center" vertical="center"/>
    </xf>
    <xf numFmtId="6" fontId="4" fillId="0" borderId="4" xfId="0" applyNumberFormat="1" applyFont="1" applyFill="1" applyBorder="1" applyAlignment="1"/>
    <xf numFmtId="0" fontId="0" fillId="2" borderId="0" xfId="0" applyFill="1" applyAlignment="1"/>
    <xf numFmtId="6" fontId="4" fillId="0" borderId="4" xfId="0" applyNumberFormat="1" applyFont="1" applyFill="1" applyBorder="1" applyAlignment="1">
      <alignment horizontal="center"/>
    </xf>
    <xf numFmtId="165" fontId="4" fillId="0" borderId="0" xfId="2" applyNumberFormat="1" applyFont="1" applyAlignment="1">
      <alignment horizontal="center"/>
    </xf>
    <xf numFmtId="14" fontId="4" fillId="0" borderId="4" xfId="0" applyNumberFormat="1" applyFont="1" applyFill="1" applyBorder="1" applyAlignment="1">
      <alignment horizontal="center"/>
    </xf>
    <xf numFmtId="39" fontId="4" fillId="0" borderId="0" xfId="3" applyFont="1" applyAlignment="1">
      <alignment horizontal="center"/>
      <protection locked="0"/>
    </xf>
    <xf numFmtId="39" fontId="4" fillId="0" borderId="0" xfId="3" applyFont="1" applyAlignment="1">
      <alignment horizontal="center" vertical="center"/>
      <protection locked="0"/>
    </xf>
    <xf numFmtId="6" fontId="4" fillId="0" borderId="0" xfId="0" applyNumberFormat="1" applyFont="1" applyFill="1" applyBorder="1" applyAlignment="1">
      <alignment horizontal="center" vertical="center"/>
    </xf>
    <xf numFmtId="6" fontId="6" fillId="0" borderId="5" xfId="0" applyNumberFormat="1" applyFont="1" applyFill="1" applyBorder="1" applyAlignment="1">
      <alignment horizontal="center" vertical="center"/>
    </xf>
    <xf numFmtId="43" fontId="6" fillId="0" borderId="5" xfId="1" applyFont="1" applyBorder="1" applyAlignment="1">
      <alignment horizontal="center" vertical="center"/>
    </xf>
    <xf numFmtId="6" fontId="4" fillId="0" borderId="4" xfId="0" applyNumberFormat="1" applyFont="1" applyFill="1" applyBorder="1" applyAlignment="1">
      <alignment horizontal="center" vertical="center"/>
    </xf>
    <xf numFmtId="6" fontId="0" fillId="0" borderId="0" xfId="0" applyNumberFormat="1"/>
    <xf numFmtId="6" fontId="4" fillId="0" borderId="0" xfId="0" applyNumberFormat="1" applyFont="1" applyFill="1" applyAlignment="1">
      <alignment horizontal="center" vertical="center"/>
    </xf>
    <xf numFmtId="3" fontId="0" fillId="0" borderId="0" xfId="0" applyNumberFormat="1" applyFill="1"/>
    <xf numFmtId="6" fontId="0" fillId="0" borderId="0" xfId="0" applyNumberFormat="1" applyFill="1"/>
    <xf numFmtId="167" fontId="0" fillId="0" borderId="0" xfId="1" applyNumberFormat="1" applyFont="1" applyFill="1"/>
    <xf numFmtId="167" fontId="0" fillId="0" borderId="0" xfId="0" applyNumberFormat="1" applyFill="1"/>
    <xf numFmtId="43" fontId="0" fillId="0" borderId="0" xfId="1" applyFont="1" applyFill="1"/>
    <xf numFmtId="43" fontId="0" fillId="0" borderId="0" xfId="0" applyNumberFormat="1" applyFill="1"/>
    <xf numFmtId="0" fontId="4" fillId="0" borderId="0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center"/>
    </xf>
    <xf numFmtId="171" fontId="6" fillId="0" borderId="5" xfId="4" applyNumberFormat="1" applyFont="1" applyBorder="1" applyAlignment="1">
      <alignment horizontal="center" vertical="center"/>
    </xf>
  </cellXfs>
  <cellStyles count="5">
    <cellStyle name="Comma" xfId="1" builtinId="3"/>
    <cellStyle name="Currency" xfId="4" builtinId="4"/>
    <cellStyle name="Normal" xfId="0" builtinId="0"/>
    <cellStyle name="Normal_TESTX.XLS" xfId="3" xr:uid="{77405073-FFC6-4F57-899C-A62F66FB531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000DE-0481-43ED-A6C0-EF8C3EF3CD82}">
  <sheetPr>
    <pageSetUpPr fitToPage="1"/>
  </sheetPr>
  <dimension ref="A1:K102"/>
  <sheetViews>
    <sheetView showGridLines="0" tabSelected="1" zoomScale="80" zoomScaleNormal="80" workbookViewId="0">
      <selection activeCell="B66" sqref="B66"/>
    </sheetView>
  </sheetViews>
  <sheetFormatPr defaultRowHeight="15" x14ac:dyDescent="0.25"/>
  <cols>
    <col min="1" max="1" width="36" style="40" customWidth="1"/>
    <col min="2" max="2" width="54.85546875" style="40" bestFit="1" customWidth="1"/>
    <col min="3" max="3" width="20.7109375" style="40" bestFit="1" customWidth="1"/>
    <col min="4" max="4" width="15" style="40" customWidth="1"/>
    <col min="5" max="5" width="18.7109375" style="40" bestFit="1" customWidth="1"/>
    <col min="6" max="6" width="19.42578125" style="40" customWidth="1"/>
    <col min="7" max="7" width="8.28515625" style="40" bestFit="1" customWidth="1"/>
    <col min="8" max="8" width="12.28515625" style="40" customWidth="1"/>
    <col min="9" max="9" width="11.85546875" style="40" customWidth="1"/>
    <col min="10" max="10" width="10.5703125" style="40" customWidth="1"/>
    <col min="11" max="11" width="12.5703125" style="40" customWidth="1"/>
  </cols>
  <sheetData>
    <row r="1" spans="1:11" x14ac:dyDescent="0.25">
      <c r="A1" s="1" t="s">
        <v>0</v>
      </c>
      <c r="B1"/>
      <c r="C1" s="2"/>
      <c r="D1" s="2"/>
      <c r="E1" s="2"/>
      <c r="F1"/>
      <c r="G1" s="98"/>
      <c r="H1"/>
      <c r="I1"/>
      <c r="J1"/>
      <c r="K1"/>
    </row>
    <row r="2" spans="1:11" x14ac:dyDescent="0.25">
      <c r="A2" s="3">
        <v>44286</v>
      </c>
      <c r="B2" s="4"/>
      <c r="C2" s="99"/>
      <c r="D2" s="94"/>
      <c r="E2" s="99"/>
      <c r="F2"/>
      <c r="G2" s="98"/>
      <c r="H2" s="4"/>
      <c r="I2" s="4"/>
      <c r="J2" s="4"/>
      <c r="K2" s="4"/>
    </row>
    <row r="3" spans="1:11" x14ac:dyDescent="0.25">
      <c r="A3" s="5"/>
      <c r="B3" s="6"/>
      <c r="C3" s="7"/>
      <c r="D3" s="7"/>
      <c r="E3" s="7"/>
      <c r="F3" s="6"/>
      <c r="G3" s="6"/>
      <c r="H3" s="6"/>
      <c r="I3" s="6"/>
      <c r="J3" s="6"/>
      <c r="K3" s="6"/>
    </row>
    <row r="4" spans="1:11" ht="15.75" thickBot="1" x14ac:dyDescent="0.3">
      <c r="A4" s="66" t="s">
        <v>89</v>
      </c>
      <c r="B4" s="67"/>
      <c r="C4" s="67"/>
      <c r="D4" s="67"/>
      <c r="E4" s="67"/>
      <c r="F4" s="67"/>
      <c r="G4" s="67"/>
      <c r="H4" s="67"/>
      <c r="I4" s="67"/>
      <c r="J4" s="67"/>
      <c r="K4" s="68"/>
    </row>
    <row r="5" spans="1:11" x14ac:dyDescent="0.25">
      <c r="A5" s="69" t="s">
        <v>1</v>
      </c>
      <c r="B5" s="70" t="s">
        <v>2</v>
      </c>
      <c r="C5" s="71" t="s">
        <v>3</v>
      </c>
      <c r="D5" s="70" t="s">
        <v>4</v>
      </c>
      <c r="E5" s="70" t="s">
        <v>5</v>
      </c>
      <c r="F5" s="70" t="s">
        <v>6</v>
      </c>
      <c r="G5" s="70" t="s">
        <v>7</v>
      </c>
      <c r="H5" s="70" t="s">
        <v>8</v>
      </c>
      <c r="I5" s="70" t="s">
        <v>9</v>
      </c>
      <c r="J5" s="70" t="s">
        <v>104</v>
      </c>
      <c r="K5" s="72" t="s">
        <v>10</v>
      </c>
    </row>
    <row r="6" spans="1:11" x14ac:dyDescent="0.25">
      <c r="A6" s="21" t="s">
        <v>11</v>
      </c>
      <c r="B6" s="43" t="s">
        <v>12</v>
      </c>
      <c r="C6" s="10">
        <f>SUM(D6:E6)</f>
        <v>1000000000</v>
      </c>
      <c r="D6" s="22">
        <v>0</v>
      </c>
      <c r="E6" s="45">
        <v>1000000000</v>
      </c>
      <c r="F6" s="23">
        <v>0.05</v>
      </c>
      <c r="G6" s="23" t="s">
        <v>13</v>
      </c>
      <c r="H6" s="24">
        <v>44005</v>
      </c>
      <c r="I6" s="46">
        <v>46935</v>
      </c>
      <c r="J6" s="106">
        <f>YEAR(I6)</f>
        <v>2028</v>
      </c>
      <c r="K6" s="61" t="s">
        <v>14</v>
      </c>
    </row>
    <row r="7" spans="1:11" x14ac:dyDescent="0.25">
      <c r="A7" s="21" t="s">
        <v>11</v>
      </c>
      <c r="B7" s="43" t="s">
        <v>15</v>
      </c>
      <c r="C7" s="45">
        <f t="shared" ref="C7:C8" si="0">SUM(D7:E7)</f>
        <v>1000000000</v>
      </c>
      <c r="D7" s="22">
        <v>0</v>
      </c>
      <c r="E7" s="45">
        <v>1000000000</v>
      </c>
      <c r="F7" s="23">
        <v>5.2499999999999998E-2</v>
      </c>
      <c r="G7" s="23" t="s">
        <v>13</v>
      </c>
      <c r="H7" s="24">
        <v>44005</v>
      </c>
      <c r="I7" s="46">
        <v>47665</v>
      </c>
      <c r="J7" s="106">
        <f>YEAR(I7)</f>
        <v>2030</v>
      </c>
      <c r="K7" s="61" t="s">
        <v>16</v>
      </c>
    </row>
    <row r="8" spans="1:11" x14ac:dyDescent="0.25">
      <c r="A8" s="21" t="s">
        <v>11</v>
      </c>
      <c r="B8" s="43" t="s">
        <v>85</v>
      </c>
      <c r="C8" s="94">
        <f t="shared" si="0"/>
        <v>2729375000</v>
      </c>
      <c r="D8" s="94">
        <v>27500000</v>
      </c>
      <c r="E8" s="94">
        <v>2701875000</v>
      </c>
      <c r="F8" s="23" t="s">
        <v>108</v>
      </c>
      <c r="G8" s="23" t="s">
        <v>17</v>
      </c>
      <c r="H8" s="24">
        <v>44005</v>
      </c>
      <c r="I8" s="46">
        <v>45831</v>
      </c>
      <c r="J8" s="106">
        <f>YEAR(I8)</f>
        <v>2025</v>
      </c>
      <c r="K8" s="61" t="s">
        <v>18</v>
      </c>
    </row>
    <row r="9" spans="1:11" x14ac:dyDescent="0.25">
      <c r="A9" s="21"/>
      <c r="B9" s="47" t="s">
        <v>19</v>
      </c>
      <c r="C9" s="48"/>
      <c r="D9" s="48">
        <v>-915579.35</v>
      </c>
      <c r="E9" s="48">
        <v>-106124371.52</v>
      </c>
      <c r="F9" s="41"/>
      <c r="G9" s="41"/>
      <c r="H9" s="41"/>
      <c r="I9" s="41"/>
      <c r="J9" s="41"/>
      <c r="K9" s="62"/>
    </row>
    <row r="10" spans="1:11" x14ac:dyDescent="0.25">
      <c r="A10" s="49" t="s">
        <v>88</v>
      </c>
      <c r="B10" s="11"/>
      <c r="C10" s="12">
        <f>SUM(D10:E10)</f>
        <v>4622335049.1299992</v>
      </c>
      <c r="D10" s="12">
        <f>SUM(D6:D9)</f>
        <v>26584420.649999999</v>
      </c>
      <c r="E10" s="12">
        <f>SUM(E6:E9)</f>
        <v>4595750628.4799995</v>
      </c>
      <c r="F10" s="11"/>
      <c r="G10" s="11"/>
      <c r="H10" s="11"/>
      <c r="I10" s="11"/>
      <c r="J10" s="11"/>
      <c r="K10" s="50"/>
    </row>
    <row r="11" spans="1:11" x14ac:dyDescent="0.25">
      <c r="A11" s="51"/>
      <c r="B11" s="13"/>
      <c r="C11" s="13"/>
      <c r="D11" s="13"/>
      <c r="E11" s="13"/>
      <c r="F11" s="13"/>
      <c r="G11" s="13"/>
      <c r="H11" s="13"/>
      <c r="I11" s="13"/>
      <c r="J11" s="13"/>
      <c r="K11" s="30"/>
    </row>
    <row r="12" spans="1:11" ht="15.75" thickBot="1" x14ac:dyDescent="0.3">
      <c r="A12" s="73" t="s">
        <v>90</v>
      </c>
      <c r="B12" s="74"/>
      <c r="C12" s="74"/>
      <c r="D12" s="74"/>
      <c r="E12" s="74"/>
      <c r="F12" s="74"/>
      <c r="G12" s="74"/>
      <c r="H12" s="74"/>
      <c r="I12" s="74"/>
      <c r="J12" s="74"/>
      <c r="K12" s="75"/>
    </row>
    <row r="13" spans="1:11" x14ac:dyDescent="0.25">
      <c r="A13" s="76" t="s">
        <v>1</v>
      </c>
      <c r="B13" s="71" t="s">
        <v>2</v>
      </c>
      <c r="C13" s="71" t="s">
        <v>3</v>
      </c>
      <c r="D13" s="71" t="s">
        <v>4</v>
      </c>
      <c r="E13" s="71" t="s">
        <v>5</v>
      </c>
      <c r="F13" s="71" t="s">
        <v>6</v>
      </c>
      <c r="G13" s="71" t="s">
        <v>7</v>
      </c>
      <c r="H13" s="71" t="s">
        <v>8</v>
      </c>
      <c r="I13" s="71" t="s">
        <v>9</v>
      </c>
      <c r="J13" s="70" t="s">
        <v>104</v>
      </c>
      <c r="K13" s="77" t="s">
        <v>10</v>
      </c>
    </row>
    <row r="14" spans="1:11" x14ac:dyDescent="0.25">
      <c r="A14" s="14" t="s">
        <v>20</v>
      </c>
      <c r="B14" s="15" t="s">
        <v>21</v>
      </c>
      <c r="C14" s="10">
        <f t="shared" ref="C14:C51" si="1">SUM(D14:E14)</f>
        <v>250000000</v>
      </c>
      <c r="D14" s="16">
        <v>0</v>
      </c>
      <c r="E14" s="10">
        <v>250000000</v>
      </c>
      <c r="F14" s="17">
        <v>4.4999999999999998E-2</v>
      </c>
      <c r="G14" s="17" t="s">
        <v>13</v>
      </c>
      <c r="H14" s="18">
        <v>40878</v>
      </c>
      <c r="I14" s="19">
        <v>51850</v>
      </c>
      <c r="J14" s="107">
        <f t="shared" ref="J14:J51" si="2">YEAR(I14)</f>
        <v>2041</v>
      </c>
      <c r="K14" s="20" t="s">
        <v>22</v>
      </c>
    </row>
    <row r="15" spans="1:11" x14ac:dyDescent="0.25">
      <c r="A15" s="21" t="s">
        <v>20</v>
      </c>
      <c r="B15" s="47" t="s">
        <v>23</v>
      </c>
      <c r="C15" s="45">
        <f t="shared" si="1"/>
        <v>400000000</v>
      </c>
      <c r="D15" s="22">
        <v>0</v>
      </c>
      <c r="E15" s="45">
        <v>400000000</v>
      </c>
      <c r="F15" s="23">
        <v>4.4500000000000005E-2</v>
      </c>
      <c r="G15" s="23" t="s">
        <v>13</v>
      </c>
      <c r="H15" s="24">
        <v>41015</v>
      </c>
      <c r="I15" s="46">
        <v>51971</v>
      </c>
      <c r="J15" s="106">
        <f t="shared" si="2"/>
        <v>2042</v>
      </c>
      <c r="K15" s="25" t="s">
        <v>24</v>
      </c>
    </row>
    <row r="16" spans="1:11" x14ac:dyDescent="0.25">
      <c r="A16" s="21" t="s">
        <v>20</v>
      </c>
      <c r="B16" s="47" t="s">
        <v>25</v>
      </c>
      <c r="C16" s="45">
        <f t="shared" si="1"/>
        <v>350000000</v>
      </c>
      <c r="D16" s="22">
        <v>0</v>
      </c>
      <c r="E16" s="45">
        <v>350000000</v>
      </c>
      <c r="F16" s="23">
        <v>3.7499999999999999E-2</v>
      </c>
      <c r="G16" s="23" t="s">
        <v>13</v>
      </c>
      <c r="H16" s="24">
        <v>41137</v>
      </c>
      <c r="I16" s="46">
        <v>52093</v>
      </c>
      <c r="J16" s="106">
        <f t="shared" si="2"/>
        <v>2042</v>
      </c>
      <c r="K16" s="25" t="s">
        <v>26</v>
      </c>
    </row>
    <row r="17" spans="1:11" x14ac:dyDescent="0.25">
      <c r="A17" s="21" t="s">
        <v>20</v>
      </c>
      <c r="B17" s="47" t="s">
        <v>27</v>
      </c>
      <c r="C17" s="45">
        <f t="shared" si="1"/>
        <v>375000000</v>
      </c>
      <c r="D17" s="22">
        <v>0</v>
      </c>
      <c r="E17" s="45">
        <v>375000000</v>
      </c>
      <c r="F17" s="23">
        <v>3.2500000000000001E-2</v>
      </c>
      <c r="G17" s="23" t="s">
        <v>13</v>
      </c>
      <c r="H17" s="24">
        <v>41439</v>
      </c>
      <c r="I17" s="46">
        <v>45092</v>
      </c>
      <c r="J17" s="106">
        <f t="shared" si="2"/>
        <v>2023</v>
      </c>
      <c r="K17" s="25" t="s">
        <v>28</v>
      </c>
    </row>
    <row r="18" spans="1:11" x14ac:dyDescent="0.25">
      <c r="A18" s="21" t="s">
        <v>20</v>
      </c>
      <c r="B18" s="47" t="s">
        <v>29</v>
      </c>
      <c r="C18" s="45">
        <f t="shared" si="1"/>
        <v>375000000</v>
      </c>
      <c r="D18" s="22">
        <v>0</v>
      </c>
      <c r="E18" s="45">
        <v>375000000</v>
      </c>
      <c r="F18" s="23">
        <v>4.5999999999999999E-2</v>
      </c>
      <c r="G18" s="23" t="s">
        <v>13</v>
      </c>
      <c r="H18" s="24">
        <v>41439</v>
      </c>
      <c r="I18" s="46">
        <v>52397</v>
      </c>
      <c r="J18" s="106">
        <f t="shared" si="2"/>
        <v>2043</v>
      </c>
      <c r="K18" s="25" t="s">
        <v>30</v>
      </c>
    </row>
    <row r="19" spans="1:11" x14ac:dyDescent="0.25">
      <c r="A19" s="21" t="s">
        <v>20</v>
      </c>
      <c r="B19" s="47" t="s">
        <v>31</v>
      </c>
      <c r="C19" s="45">
        <f t="shared" si="1"/>
        <v>300000000</v>
      </c>
      <c r="D19" s="22">
        <v>0</v>
      </c>
      <c r="E19" s="45">
        <v>300000000</v>
      </c>
      <c r="F19" s="23">
        <v>3.85E-2</v>
      </c>
      <c r="G19" s="23" t="s">
        <v>13</v>
      </c>
      <c r="H19" s="24">
        <v>41590</v>
      </c>
      <c r="I19" s="46">
        <v>45245</v>
      </c>
      <c r="J19" s="106">
        <f t="shared" si="2"/>
        <v>2023</v>
      </c>
      <c r="K19" s="25" t="s">
        <v>32</v>
      </c>
    </row>
    <row r="20" spans="1:11" x14ac:dyDescent="0.25">
      <c r="A20" s="21" t="s">
        <v>20</v>
      </c>
      <c r="B20" s="47" t="s">
        <v>33</v>
      </c>
      <c r="C20" s="45">
        <f t="shared" si="1"/>
        <v>450000000</v>
      </c>
      <c r="D20" s="22">
        <v>0</v>
      </c>
      <c r="E20" s="45">
        <v>450000000</v>
      </c>
      <c r="F20" s="23">
        <v>3.7499999999999999E-2</v>
      </c>
      <c r="G20" s="23" t="s">
        <v>13</v>
      </c>
      <c r="H20" s="24">
        <v>41691</v>
      </c>
      <c r="I20" s="46">
        <v>45337</v>
      </c>
      <c r="J20" s="106">
        <f t="shared" si="2"/>
        <v>2024</v>
      </c>
      <c r="K20" s="25" t="s">
        <v>34</v>
      </c>
    </row>
    <row r="21" spans="1:11" x14ac:dyDescent="0.25">
      <c r="A21" s="21" t="s">
        <v>20</v>
      </c>
      <c r="B21" s="47" t="s">
        <v>35</v>
      </c>
      <c r="C21" s="45">
        <f t="shared" si="1"/>
        <v>450000000</v>
      </c>
      <c r="D21" s="22">
        <v>0</v>
      </c>
      <c r="E21" s="45">
        <v>450000000</v>
      </c>
      <c r="F21" s="23">
        <v>4.7500000000000001E-2</v>
      </c>
      <c r="G21" s="23" t="s">
        <v>13</v>
      </c>
      <c r="H21" s="24">
        <v>41691</v>
      </c>
      <c r="I21" s="46">
        <v>52642</v>
      </c>
      <c r="J21" s="106">
        <f t="shared" si="2"/>
        <v>2044</v>
      </c>
      <c r="K21" s="25" t="s">
        <v>36</v>
      </c>
    </row>
    <row r="22" spans="1:11" x14ac:dyDescent="0.25">
      <c r="A22" s="21" t="s">
        <v>20</v>
      </c>
      <c r="B22" s="47" t="s">
        <v>35</v>
      </c>
      <c r="C22" s="45">
        <f t="shared" si="1"/>
        <v>225000000</v>
      </c>
      <c r="D22" s="22">
        <v>0</v>
      </c>
      <c r="E22" s="45">
        <v>225000000</v>
      </c>
      <c r="F22" s="23">
        <v>4.7500000000000001E-2</v>
      </c>
      <c r="G22" s="23" t="s">
        <v>13</v>
      </c>
      <c r="H22" s="24">
        <v>41691</v>
      </c>
      <c r="I22" s="46">
        <v>52642</v>
      </c>
      <c r="J22" s="106">
        <f t="shared" si="2"/>
        <v>2044</v>
      </c>
      <c r="K22" s="25" t="s">
        <v>36</v>
      </c>
    </row>
    <row r="23" spans="1:11" x14ac:dyDescent="0.25">
      <c r="A23" s="21" t="s">
        <v>20</v>
      </c>
      <c r="B23" s="47" t="s">
        <v>37</v>
      </c>
      <c r="C23" s="45">
        <f t="shared" si="1"/>
        <v>350000000</v>
      </c>
      <c r="D23" s="22">
        <v>0</v>
      </c>
      <c r="E23" s="45">
        <v>350000000</v>
      </c>
      <c r="F23" s="23">
        <v>3.4000000000000002E-2</v>
      </c>
      <c r="G23" s="23" t="s">
        <v>13</v>
      </c>
      <c r="H23" s="24">
        <v>41869</v>
      </c>
      <c r="I23" s="46">
        <v>45519</v>
      </c>
      <c r="J23" s="106">
        <f t="shared" si="2"/>
        <v>2024</v>
      </c>
      <c r="K23" s="25" t="s">
        <v>38</v>
      </c>
    </row>
    <row r="24" spans="1:11" x14ac:dyDescent="0.25">
      <c r="A24" s="21" t="s">
        <v>20</v>
      </c>
      <c r="B24" s="47" t="s">
        <v>39</v>
      </c>
      <c r="C24" s="45">
        <f t="shared" si="1"/>
        <v>500000000</v>
      </c>
      <c r="D24" s="22">
        <v>0</v>
      </c>
      <c r="E24" s="45">
        <v>500000000</v>
      </c>
      <c r="F24" s="23">
        <v>4.2999999999999997E-2</v>
      </c>
      <c r="G24" s="23" t="s">
        <v>13</v>
      </c>
      <c r="H24" s="24">
        <v>41949</v>
      </c>
      <c r="I24" s="46">
        <v>53036</v>
      </c>
      <c r="J24" s="106">
        <f t="shared" si="2"/>
        <v>2045</v>
      </c>
      <c r="K24" s="25" t="s">
        <v>40</v>
      </c>
    </row>
    <row r="25" spans="1:11" x14ac:dyDescent="0.25">
      <c r="A25" s="21" t="s">
        <v>20</v>
      </c>
      <c r="B25" s="47" t="s">
        <v>39</v>
      </c>
      <c r="C25" s="45">
        <f t="shared" si="1"/>
        <v>100000000</v>
      </c>
      <c r="D25" s="22">
        <v>0</v>
      </c>
      <c r="E25" s="45">
        <v>100000000</v>
      </c>
      <c r="F25" s="23">
        <v>4.2999999999999997E-2</v>
      </c>
      <c r="G25" s="23" t="s">
        <v>13</v>
      </c>
      <c r="H25" s="24">
        <v>41949</v>
      </c>
      <c r="I25" s="46">
        <v>53036</v>
      </c>
      <c r="J25" s="106">
        <f t="shared" si="2"/>
        <v>2045</v>
      </c>
      <c r="K25" s="25" t="s">
        <v>40</v>
      </c>
    </row>
    <row r="26" spans="1:11" x14ac:dyDescent="0.25">
      <c r="A26" s="21" t="s">
        <v>20</v>
      </c>
      <c r="B26" s="47" t="s">
        <v>41</v>
      </c>
      <c r="C26" s="45">
        <f t="shared" si="1"/>
        <v>400000000</v>
      </c>
      <c r="D26" s="22">
        <v>0</v>
      </c>
      <c r="E26" s="45">
        <v>400000000</v>
      </c>
      <c r="F26" s="23">
        <v>3.5000000000000003E-2</v>
      </c>
      <c r="G26" s="23" t="s">
        <v>13</v>
      </c>
      <c r="H26" s="24">
        <v>42167</v>
      </c>
      <c r="I26" s="46">
        <v>45823</v>
      </c>
      <c r="J26" s="106">
        <f t="shared" si="2"/>
        <v>2025</v>
      </c>
      <c r="K26" s="25" t="s">
        <v>42</v>
      </c>
    </row>
    <row r="27" spans="1:11" x14ac:dyDescent="0.25">
      <c r="A27" s="21" t="s">
        <v>20</v>
      </c>
      <c r="B27" s="47" t="s">
        <v>41</v>
      </c>
      <c r="C27" s="45">
        <f t="shared" si="1"/>
        <v>200000000</v>
      </c>
      <c r="D27" s="22">
        <v>0</v>
      </c>
      <c r="E27" s="45">
        <v>200000000</v>
      </c>
      <c r="F27" s="23">
        <v>3.5000000000000003E-2</v>
      </c>
      <c r="G27" s="23" t="s">
        <v>13</v>
      </c>
      <c r="H27" s="24">
        <v>42167</v>
      </c>
      <c r="I27" s="46">
        <v>45823</v>
      </c>
      <c r="J27" s="106">
        <f t="shared" si="2"/>
        <v>2025</v>
      </c>
      <c r="K27" s="25" t="s">
        <v>42</v>
      </c>
    </row>
    <row r="28" spans="1:11" x14ac:dyDescent="0.25">
      <c r="A28" s="21" t="s">
        <v>20</v>
      </c>
      <c r="B28" s="47" t="s">
        <v>43</v>
      </c>
      <c r="C28" s="45">
        <f t="shared" si="1"/>
        <v>450000000</v>
      </c>
      <c r="D28" s="22">
        <v>0</v>
      </c>
      <c r="E28" s="45">
        <v>450000000</v>
      </c>
      <c r="F28" s="23">
        <v>4.2500000000000003E-2</v>
      </c>
      <c r="G28" s="23" t="s">
        <v>13</v>
      </c>
      <c r="H28" s="24">
        <v>42313</v>
      </c>
      <c r="I28" s="46">
        <v>53401</v>
      </c>
      <c r="J28" s="106">
        <f t="shared" si="2"/>
        <v>2046</v>
      </c>
      <c r="K28" s="25" t="s">
        <v>44</v>
      </c>
    </row>
    <row r="29" spans="1:11" x14ac:dyDescent="0.25">
      <c r="A29" s="21" t="s">
        <v>20</v>
      </c>
      <c r="B29" s="47" t="s">
        <v>45</v>
      </c>
      <c r="C29" s="45">
        <f t="shared" si="1"/>
        <v>600000000</v>
      </c>
      <c r="D29" s="22">
        <v>0</v>
      </c>
      <c r="E29" s="45">
        <v>600000000</v>
      </c>
      <c r="F29" s="23">
        <v>2.9500000000000002E-2</v>
      </c>
      <c r="G29" s="23" t="s">
        <v>13</v>
      </c>
      <c r="H29" s="24">
        <v>42430</v>
      </c>
      <c r="I29" s="46">
        <v>46082</v>
      </c>
      <c r="J29" s="106">
        <f t="shared" si="2"/>
        <v>2026</v>
      </c>
      <c r="K29" s="25" t="s">
        <v>46</v>
      </c>
    </row>
    <row r="30" spans="1:11" x14ac:dyDescent="0.25">
      <c r="A30" s="21" t="s">
        <v>20</v>
      </c>
      <c r="B30" s="47" t="s">
        <v>47</v>
      </c>
      <c r="C30" s="45">
        <f t="shared" si="1"/>
        <v>400000000</v>
      </c>
      <c r="D30" s="22">
        <v>0</v>
      </c>
      <c r="E30" s="45">
        <v>400000000</v>
      </c>
      <c r="F30" s="23">
        <v>0.04</v>
      </c>
      <c r="G30" s="23" t="s">
        <v>13</v>
      </c>
      <c r="H30" s="24">
        <v>42705</v>
      </c>
      <c r="I30" s="46">
        <v>53662</v>
      </c>
      <c r="J30" s="106">
        <f t="shared" si="2"/>
        <v>2046</v>
      </c>
      <c r="K30" s="25" t="s">
        <v>48</v>
      </c>
    </row>
    <row r="31" spans="1:11" x14ac:dyDescent="0.25">
      <c r="A31" s="21" t="s">
        <v>20</v>
      </c>
      <c r="B31" s="47" t="s">
        <v>47</v>
      </c>
      <c r="C31" s="45">
        <f t="shared" si="1"/>
        <v>200000000</v>
      </c>
      <c r="D31" s="22">
        <v>0</v>
      </c>
      <c r="E31" s="45">
        <v>200000000</v>
      </c>
      <c r="F31" s="23">
        <v>0.04</v>
      </c>
      <c r="G31" s="23" t="s">
        <v>13</v>
      </c>
      <c r="H31" s="24">
        <v>42705</v>
      </c>
      <c r="I31" s="46">
        <v>53662</v>
      </c>
      <c r="J31" s="106">
        <f t="shared" si="2"/>
        <v>2046</v>
      </c>
      <c r="K31" s="25" t="s">
        <v>48</v>
      </c>
    </row>
    <row r="32" spans="1:11" x14ac:dyDescent="0.25">
      <c r="A32" s="21" t="s">
        <v>20</v>
      </c>
      <c r="B32" s="47" t="s">
        <v>49</v>
      </c>
      <c r="C32" s="45">
        <f t="shared" si="1"/>
        <v>400000000</v>
      </c>
      <c r="D32" s="22">
        <v>0</v>
      </c>
      <c r="E32" s="45">
        <v>400000000</v>
      </c>
      <c r="F32" s="23">
        <v>3.3000000000000002E-2</v>
      </c>
      <c r="G32" s="23" t="s">
        <v>13</v>
      </c>
      <c r="H32" s="24">
        <v>42804</v>
      </c>
      <c r="I32" s="46">
        <v>46461</v>
      </c>
      <c r="J32" s="106">
        <f t="shared" si="2"/>
        <v>2027</v>
      </c>
      <c r="K32" s="25" t="s">
        <v>50</v>
      </c>
    </row>
    <row r="33" spans="1:11" x14ac:dyDescent="0.25">
      <c r="A33" s="21" t="s">
        <v>20</v>
      </c>
      <c r="B33" s="47" t="s">
        <v>49</v>
      </c>
      <c r="C33" s="45">
        <f t="shared" si="1"/>
        <v>1150000000</v>
      </c>
      <c r="D33" s="22">
        <v>0</v>
      </c>
      <c r="E33" s="45">
        <v>1150000000</v>
      </c>
      <c r="F33" s="23">
        <v>3.3000000000000002E-2</v>
      </c>
      <c r="G33" s="23" t="s">
        <v>13</v>
      </c>
      <c r="H33" s="24">
        <v>43068</v>
      </c>
      <c r="I33" s="46">
        <v>46722</v>
      </c>
      <c r="J33" s="106">
        <f t="shared" si="2"/>
        <v>2027</v>
      </c>
      <c r="K33" s="25" t="s">
        <v>51</v>
      </c>
    </row>
    <row r="34" spans="1:11" x14ac:dyDescent="0.25">
      <c r="A34" s="21" t="s">
        <v>20</v>
      </c>
      <c r="B34" s="47" t="s">
        <v>52</v>
      </c>
      <c r="C34" s="45">
        <f t="shared" si="1"/>
        <v>850000000</v>
      </c>
      <c r="D34" s="22">
        <v>0</v>
      </c>
      <c r="E34" s="45">
        <v>850000000</v>
      </c>
      <c r="F34" s="23">
        <v>3.95E-2</v>
      </c>
      <c r="G34" s="23" t="s">
        <v>13</v>
      </c>
      <c r="H34" s="24">
        <v>43068</v>
      </c>
      <c r="I34" s="46">
        <v>54027</v>
      </c>
      <c r="J34" s="106">
        <f t="shared" si="2"/>
        <v>2047</v>
      </c>
      <c r="K34" s="25" t="s">
        <v>53</v>
      </c>
    </row>
    <row r="35" spans="1:11" x14ac:dyDescent="0.25">
      <c r="A35" s="21" t="s">
        <v>20</v>
      </c>
      <c r="B35" s="47" t="s">
        <v>54</v>
      </c>
      <c r="C35" s="45">
        <f t="shared" si="1"/>
        <v>500000000</v>
      </c>
      <c r="D35" s="22">
        <v>0</v>
      </c>
      <c r="E35" s="45">
        <v>500000000</v>
      </c>
      <c r="F35" s="23">
        <v>4.2500000000000003E-2</v>
      </c>
      <c r="G35" s="23" t="s">
        <v>13</v>
      </c>
      <c r="H35" s="24">
        <v>43318</v>
      </c>
      <c r="I35" s="46">
        <v>45139</v>
      </c>
      <c r="J35" s="106">
        <f t="shared" si="2"/>
        <v>2023</v>
      </c>
      <c r="K35" s="25" t="s">
        <v>55</v>
      </c>
    </row>
    <row r="36" spans="1:11" x14ac:dyDescent="0.25">
      <c r="A36" s="21" t="s">
        <v>20</v>
      </c>
      <c r="B36" s="47" t="s">
        <v>56</v>
      </c>
      <c r="C36" s="45">
        <f t="shared" si="1"/>
        <v>300000000</v>
      </c>
      <c r="D36" s="22">
        <v>0</v>
      </c>
      <c r="E36" s="45">
        <v>300000000</v>
      </c>
      <c r="F36" s="23">
        <v>4.6500000000000007E-2</v>
      </c>
      <c r="G36" s="23" t="s">
        <v>13</v>
      </c>
      <c r="H36" s="24">
        <v>43318</v>
      </c>
      <c r="I36" s="46">
        <v>46966</v>
      </c>
      <c r="J36" s="106">
        <f t="shared" si="2"/>
        <v>2028</v>
      </c>
      <c r="K36" s="25" t="s">
        <v>57</v>
      </c>
    </row>
    <row r="37" spans="1:11" x14ac:dyDescent="0.25">
      <c r="A37" s="21" t="s">
        <v>20</v>
      </c>
      <c r="B37" s="47" t="s">
        <v>58</v>
      </c>
      <c r="C37" s="45">
        <f t="shared" si="1"/>
        <v>875000000</v>
      </c>
      <c r="D37" s="22">
        <v>0</v>
      </c>
      <c r="E37" s="45">
        <v>875000000</v>
      </c>
      <c r="F37" s="23">
        <v>3.4500000000000003E-2</v>
      </c>
      <c r="G37" s="23" t="s">
        <v>13</v>
      </c>
      <c r="H37" s="24">
        <v>44012</v>
      </c>
      <c r="I37" s="46">
        <v>45839</v>
      </c>
      <c r="J37" s="106">
        <f t="shared" si="2"/>
        <v>2025</v>
      </c>
      <c r="K37" s="25" t="s">
        <v>59</v>
      </c>
    </row>
    <row r="38" spans="1:11" x14ac:dyDescent="0.25">
      <c r="A38" s="21" t="s">
        <v>20</v>
      </c>
      <c r="B38" s="47" t="s">
        <v>60</v>
      </c>
      <c r="C38" s="45">
        <f t="shared" si="1"/>
        <v>1951469927</v>
      </c>
      <c r="D38" s="22">
        <v>0</v>
      </c>
      <c r="E38" s="45">
        <v>1951469927</v>
      </c>
      <c r="F38" s="23">
        <v>3.15E-2</v>
      </c>
      <c r="G38" s="23" t="s">
        <v>13</v>
      </c>
      <c r="H38" s="24">
        <v>44012</v>
      </c>
      <c r="I38" s="46">
        <v>46023</v>
      </c>
      <c r="J38" s="106">
        <f t="shared" si="2"/>
        <v>2026</v>
      </c>
      <c r="K38" s="25" t="s">
        <v>61</v>
      </c>
    </row>
    <row r="39" spans="1:11" x14ac:dyDescent="0.25">
      <c r="A39" s="21" t="s">
        <v>20</v>
      </c>
      <c r="B39" s="47" t="s">
        <v>62</v>
      </c>
      <c r="C39" s="45">
        <f t="shared" si="1"/>
        <v>875000000</v>
      </c>
      <c r="D39" s="22">
        <v>0</v>
      </c>
      <c r="E39" s="45">
        <v>875000000</v>
      </c>
      <c r="F39" s="23">
        <v>3.7499999999999999E-2</v>
      </c>
      <c r="G39" s="23" t="s">
        <v>13</v>
      </c>
      <c r="H39" s="24">
        <v>44012</v>
      </c>
      <c r="I39" s="46">
        <v>46935</v>
      </c>
      <c r="J39" s="106">
        <f t="shared" si="2"/>
        <v>2028</v>
      </c>
      <c r="K39" s="25" t="s">
        <v>63</v>
      </c>
    </row>
    <row r="40" spans="1:11" x14ac:dyDescent="0.25">
      <c r="A40" s="21" t="s">
        <v>20</v>
      </c>
      <c r="B40" s="47" t="s">
        <v>64</v>
      </c>
      <c r="C40" s="45">
        <f t="shared" si="1"/>
        <v>3100000000</v>
      </c>
      <c r="D40" s="22">
        <v>0</v>
      </c>
      <c r="E40" s="45">
        <v>3100000000</v>
      </c>
      <c r="F40" s="23">
        <v>4.5499999999999999E-2</v>
      </c>
      <c r="G40" s="23" t="s">
        <v>13</v>
      </c>
      <c r="H40" s="24">
        <v>44012</v>
      </c>
      <c r="I40" s="46">
        <v>47665</v>
      </c>
      <c r="J40" s="106">
        <f t="shared" si="2"/>
        <v>2030</v>
      </c>
      <c r="K40" s="25" t="s">
        <v>65</v>
      </c>
    </row>
    <row r="41" spans="1:11" x14ac:dyDescent="0.25">
      <c r="A41" s="21" t="s">
        <v>20</v>
      </c>
      <c r="B41" s="47" t="s">
        <v>66</v>
      </c>
      <c r="C41" s="45">
        <f t="shared" si="1"/>
        <v>1951469927</v>
      </c>
      <c r="D41" s="22">
        <v>0</v>
      </c>
      <c r="E41" s="45">
        <v>1951469927</v>
      </c>
      <c r="F41" s="23">
        <v>4.4999999999999998E-2</v>
      </c>
      <c r="G41" s="23" t="s">
        <v>13</v>
      </c>
      <c r="H41" s="24">
        <v>44012</v>
      </c>
      <c r="I41" s="46">
        <v>51318</v>
      </c>
      <c r="J41" s="106">
        <f t="shared" si="2"/>
        <v>2040</v>
      </c>
      <c r="K41" s="25" t="s">
        <v>67</v>
      </c>
    </row>
    <row r="42" spans="1:11" x14ac:dyDescent="0.25">
      <c r="A42" s="21" t="s">
        <v>20</v>
      </c>
      <c r="B42" s="47" t="s">
        <v>68</v>
      </c>
      <c r="C42" s="45">
        <f t="shared" si="1"/>
        <v>3100000000</v>
      </c>
      <c r="D42" s="22">
        <v>0</v>
      </c>
      <c r="E42" s="45">
        <v>3100000000</v>
      </c>
      <c r="F42" s="23">
        <v>4.9500000000000002E-2</v>
      </c>
      <c r="G42" s="23" t="s">
        <v>13</v>
      </c>
      <c r="H42" s="24">
        <v>44012</v>
      </c>
      <c r="I42" s="46">
        <v>54970</v>
      </c>
      <c r="J42" s="106">
        <f t="shared" si="2"/>
        <v>2050</v>
      </c>
      <c r="K42" s="25" t="s">
        <v>69</v>
      </c>
    </row>
    <row r="43" spans="1:11" x14ac:dyDescent="0.25">
      <c r="A43" s="21" t="s">
        <v>20</v>
      </c>
      <c r="B43" s="47" t="s">
        <v>105</v>
      </c>
      <c r="C43" s="45">
        <f t="shared" si="1"/>
        <v>2500000000</v>
      </c>
      <c r="D43" s="22">
        <v>0</v>
      </c>
      <c r="E43" s="45">
        <v>2500000000</v>
      </c>
      <c r="F43" s="23">
        <v>1.7500000000000002E-2</v>
      </c>
      <c r="G43" s="23" t="s">
        <v>13</v>
      </c>
      <c r="H43" s="24">
        <v>43998</v>
      </c>
      <c r="I43" s="46">
        <v>44728</v>
      </c>
      <c r="J43" s="106">
        <f t="shared" si="2"/>
        <v>2022</v>
      </c>
      <c r="K43" s="25" t="s">
        <v>70</v>
      </c>
    </row>
    <row r="44" spans="1:11" x14ac:dyDescent="0.25">
      <c r="A44" s="21" t="s">
        <v>20</v>
      </c>
      <c r="B44" s="47" t="s">
        <v>106</v>
      </c>
      <c r="C44" s="45">
        <f t="shared" si="1"/>
        <v>500000000</v>
      </c>
      <c r="D44" s="22">
        <v>0</v>
      </c>
      <c r="E44" s="45">
        <v>500000000</v>
      </c>
      <c r="F44" s="23" t="s">
        <v>101</v>
      </c>
      <c r="G44" s="23" t="s">
        <v>17</v>
      </c>
      <c r="H44" s="24">
        <v>43998</v>
      </c>
      <c r="I44" s="46">
        <v>44728</v>
      </c>
      <c r="J44" s="106">
        <f t="shared" si="2"/>
        <v>2022</v>
      </c>
      <c r="K44" s="25" t="s">
        <v>71</v>
      </c>
    </row>
    <row r="45" spans="1:11" x14ac:dyDescent="0.25">
      <c r="A45" s="26" t="s">
        <v>20</v>
      </c>
      <c r="B45" s="47" t="s">
        <v>72</v>
      </c>
      <c r="C45" s="45">
        <f t="shared" si="1"/>
        <v>1000000000</v>
      </c>
      <c r="D45" s="22">
        <v>0</v>
      </c>
      <c r="E45" s="45">
        <v>1000000000</v>
      </c>
      <c r="F45" s="23">
        <v>2.1000000000000001E-2</v>
      </c>
      <c r="G45" s="23" t="s">
        <v>13</v>
      </c>
      <c r="H45" s="46">
        <v>43998</v>
      </c>
      <c r="I45" s="46">
        <v>46600</v>
      </c>
      <c r="J45" s="106">
        <f t="shared" si="2"/>
        <v>2027</v>
      </c>
      <c r="K45" s="25" t="s">
        <v>73</v>
      </c>
    </row>
    <row r="46" spans="1:11" x14ac:dyDescent="0.25">
      <c r="A46" s="21" t="s">
        <v>20</v>
      </c>
      <c r="B46" s="47" t="s">
        <v>74</v>
      </c>
      <c r="C46" s="45">
        <f t="shared" si="1"/>
        <v>2000000000</v>
      </c>
      <c r="D46" s="22">
        <v>0</v>
      </c>
      <c r="E46" s="45">
        <v>2000000000</v>
      </c>
      <c r="F46" s="23">
        <v>2.5000000000000001E-2</v>
      </c>
      <c r="G46" s="23" t="s">
        <v>13</v>
      </c>
      <c r="H46" s="24">
        <v>43998</v>
      </c>
      <c r="I46" s="46">
        <v>47880</v>
      </c>
      <c r="J46" s="106">
        <f t="shared" si="2"/>
        <v>2031</v>
      </c>
      <c r="K46" s="25" t="s">
        <v>75</v>
      </c>
    </row>
    <row r="47" spans="1:11" x14ac:dyDescent="0.25">
      <c r="A47" s="21" t="s">
        <v>20</v>
      </c>
      <c r="B47" s="47" t="s">
        <v>76</v>
      </c>
      <c r="C47" s="45">
        <f t="shared" si="1"/>
        <v>1000000000</v>
      </c>
      <c r="D47" s="22">
        <v>0</v>
      </c>
      <c r="E47" s="45">
        <v>1000000000</v>
      </c>
      <c r="F47" s="23">
        <v>3.3000000000000002E-2</v>
      </c>
      <c r="G47" s="23" t="s">
        <v>13</v>
      </c>
      <c r="H47" s="24">
        <v>43998</v>
      </c>
      <c r="I47" s="46">
        <v>51349</v>
      </c>
      <c r="J47" s="106">
        <f t="shared" si="2"/>
        <v>2040</v>
      </c>
      <c r="K47" s="25" t="s">
        <v>77</v>
      </c>
    </row>
    <row r="48" spans="1:11" x14ac:dyDescent="0.25">
      <c r="A48" s="21" t="s">
        <v>20</v>
      </c>
      <c r="B48" s="47" t="s">
        <v>78</v>
      </c>
      <c r="C48" s="45">
        <f t="shared" si="1"/>
        <v>1925000000</v>
      </c>
      <c r="D48" s="22">
        <v>0</v>
      </c>
      <c r="E48" s="45">
        <v>1925000000</v>
      </c>
      <c r="F48" s="23">
        <v>3.5000000000000003E-2</v>
      </c>
      <c r="G48" s="23" t="s">
        <v>13</v>
      </c>
      <c r="H48" s="24">
        <v>43998</v>
      </c>
      <c r="I48" s="46">
        <v>55001</v>
      </c>
      <c r="J48" s="106">
        <f t="shared" si="2"/>
        <v>2050</v>
      </c>
      <c r="K48" s="25" t="s">
        <v>79</v>
      </c>
    </row>
    <row r="49" spans="1:11" x14ac:dyDescent="0.25">
      <c r="A49" s="21" t="s">
        <v>20</v>
      </c>
      <c r="B49" s="92" t="s">
        <v>96</v>
      </c>
      <c r="C49" s="94">
        <f t="shared" si="1"/>
        <v>450000000</v>
      </c>
      <c r="D49" s="22">
        <v>0</v>
      </c>
      <c r="E49" s="45">
        <v>450000000</v>
      </c>
      <c r="F49" s="23">
        <v>3.2500000000000001E-2</v>
      </c>
      <c r="G49" s="23" t="s">
        <v>13</v>
      </c>
      <c r="H49" s="24">
        <v>44266</v>
      </c>
      <c r="I49" s="46">
        <v>48000</v>
      </c>
      <c r="J49" s="106">
        <f t="shared" si="2"/>
        <v>2031</v>
      </c>
      <c r="K49" s="25" t="s">
        <v>99</v>
      </c>
    </row>
    <row r="50" spans="1:11" x14ac:dyDescent="0.25">
      <c r="A50" s="21" t="s">
        <v>20</v>
      </c>
      <c r="B50" s="92" t="s">
        <v>97</v>
      </c>
      <c r="C50" s="94">
        <f t="shared" si="1"/>
        <v>450000000</v>
      </c>
      <c r="D50" s="22">
        <v>0</v>
      </c>
      <c r="E50" s="45">
        <v>450000000</v>
      </c>
      <c r="F50" s="23">
        <v>4.2000000000000003E-2</v>
      </c>
      <c r="G50" s="23" t="s">
        <v>13</v>
      </c>
      <c r="H50" s="24">
        <v>44266</v>
      </c>
      <c r="I50" s="46">
        <v>51653</v>
      </c>
      <c r="J50" s="106">
        <f t="shared" si="2"/>
        <v>2041</v>
      </c>
      <c r="K50" s="25" t="s">
        <v>98</v>
      </c>
    </row>
    <row r="51" spans="1:11" x14ac:dyDescent="0.25">
      <c r="A51" s="21" t="s">
        <v>20</v>
      </c>
      <c r="B51" s="93" t="s">
        <v>107</v>
      </c>
      <c r="C51" s="94">
        <f t="shared" si="1"/>
        <v>1500000000</v>
      </c>
      <c r="D51" s="22">
        <v>0</v>
      </c>
      <c r="E51" s="45">
        <v>1500000000</v>
      </c>
      <c r="F51" s="23">
        <v>1.367E-2</v>
      </c>
      <c r="G51" s="23" t="s">
        <v>13</v>
      </c>
      <c r="H51" s="24">
        <v>44266</v>
      </c>
      <c r="I51" s="46">
        <v>44995</v>
      </c>
      <c r="J51" s="106">
        <f t="shared" si="2"/>
        <v>2023</v>
      </c>
      <c r="K51" s="25" t="s">
        <v>100</v>
      </c>
    </row>
    <row r="52" spans="1:11" x14ac:dyDescent="0.25">
      <c r="A52" s="27"/>
      <c r="B52" s="28" t="s">
        <v>19</v>
      </c>
      <c r="C52" s="29"/>
      <c r="D52" s="29"/>
      <c r="E52" s="29">
        <v>-197202171.28999999</v>
      </c>
      <c r="F52" s="13"/>
      <c r="G52" s="13"/>
      <c r="H52" s="13"/>
      <c r="I52" s="13"/>
      <c r="J52" s="13"/>
      <c r="K52" s="30"/>
    </row>
    <row r="53" spans="1:11" x14ac:dyDescent="0.25">
      <c r="A53" s="49" t="s">
        <v>91</v>
      </c>
      <c r="B53" s="31"/>
      <c r="C53" s="111">
        <f>SUM(D53:E53)</f>
        <v>32555737682.709999</v>
      </c>
      <c r="D53" s="96">
        <f>SUM(D14:D52)</f>
        <v>0</v>
      </c>
      <c r="E53" s="12">
        <f>SUM(E14:E52)</f>
        <v>32555737682.709999</v>
      </c>
      <c r="F53" s="32"/>
      <c r="G53" s="32"/>
      <c r="H53" s="32"/>
      <c r="I53" s="33"/>
      <c r="J53" s="33"/>
      <c r="K53" s="63"/>
    </row>
    <row r="54" spans="1:11" x14ac:dyDescent="0.25">
      <c r="A54" s="54"/>
      <c r="B54" s="31"/>
      <c r="C54" s="12"/>
      <c r="D54" s="12"/>
      <c r="E54" s="12"/>
      <c r="F54" s="32"/>
      <c r="G54" s="32"/>
      <c r="H54" s="32"/>
      <c r="I54" s="33"/>
      <c r="J54" s="33"/>
      <c r="K54" s="63"/>
    </row>
    <row r="55" spans="1:11" ht="15.75" thickBot="1" x14ac:dyDescent="0.3">
      <c r="A55" s="73" t="s">
        <v>94</v>
      </c>
      <c r="B55" s="74"/>
      <c r="C55" s="74"/>
      <c r="D55" s="74"/>
      <c r="E55" s="74"/>
      <c r="F55" s="74"/>
      <c r="G55" s="74"/>
      <c r="H55" s="74"/>
      <c r="I55" s="74"/>
      <c r="J55" s="74"/>
      <c r="K55" s="75"/>
    </row>
    <row r="56" spans="1:11" x14ac:dyDescent="0.25">
      <c r="A56" s="76" t="s">
        <v>1</v>
      </c>
      <c r="B56" s="71" t="s">
        <v>80</v>
      </c>
      <c r="C56" s="71" t="s">
        <v>3</v>
      </c>
      <c r="D56" s="71" t="s">
        <v>4</v>
      </c>
      <c r="E56" s="71" t="s">
        <v>5</v>
      </c>
      <c r="F56" s="71" t="s">
        <v>6</v>
      </c>
      <c r="G56" s="71" t="s">
        <v>7</v>
      </c>
      <c r="H56" s="71" t="s">
        <v>8</v>
      </c>
      <c r="I56" s="71" t="s">
        <v>9</v>
      </c>
      <c r="J56" s="70" t="s">
        <v>104</v>
      </c>
      <c r="K56" s="77" t="s">
        <v>10</v>
      </c>
    </row>
    <row r="57" spans="1:11" x14ac:dyDescent="0.25">
      <c r="A57" s="14" t="s">
        <v>20</v>
      </c>
      <c r="B57" s="15" t="s">
        <v>103</v>
      </c>
      <c r="C57" s="97">
        <f t="shared" ref="C57:C58" si="3">SUM(D57:E57)</f>
        <v>1500000000</v>
      </c>
      <c r="D57" s="97">
        <v>1500000000</v>
      </c>
      <c r="E57" s="16">
        <v>0</v>
      </c>
      <c r="F57" s="17" t="s">
        <v>102</v>
      </c>
      <c r="G57" s="17" t="s">
        <v>17</v>
      </c>
      <c r="H57" s="19">
        <v>44013</v>
      </c>
      <c r="I57" s="19">
        <v>44562</v>
      </c>
      <c r="J57" s="107">
        <f t="shared" ref="J57:J58" si="4">YEAR(I57)</f>
        <v>2022</v>
      </c>
      <c r="K57" s="20"/>
    </row>
    <row r="58" spans="1:11" x14ac:dyDescent="0.25">
      <c r="A58" s="21" t="s">
        <v>20</v>
      </c>
      <c r="B58" s="42" t="s">
        <v>95</v>
      </c>
      <c r="C58" s="45">
        <f t="shared" si="3"/>
        <v>650000000</v>
      </c>
      <c r="D58" s="22">
        <v>0</v>
      </c>
      <c r="E58" s="45">
        <v>650000000</v>
      </c>
      <c r="F58" s="42"/>
      <c r="G58" s="42" t="s">
        <v>17</v>
      </c>
      <c r="H58" s="55">
        <v>44109</v>
      </c>
      <c r="I58" s="55">
        <v>44839</v>
      </c>
      <c r="J58" s="108">
        <f t="shared" si="4"/>
        <v>2022</v>
      </c>
      <c r="K58" s="64"/>
    </row>
    <row r="59" spans="1:11" x14ac:dyDescent="0.25">
      <c r="A59" s="21"/>
      <c r="B59" s="47" t="s">
        <v>19</v>
      </c>
      <c r="C59" s="48"/>
      <c r="D59" s="48">
        <v>-4250087</v>
      </c>
      <c r="E59" s="48"/>
      <c r="F59" s="41"/>
      <c r="G59" s="41"/>
      <c r="H59" s="41"/>
      <c r="I59" s="41"/>
      <c r="J59" s="41"/>
      <c r="K59" s="62"/>
    </row>
    <row r="60" spans="1:11" x14ac:dyDescent="0.25">
      <c r="A60" s="49" t="s">
        <v>110</v>
      </c>
      <c r="B60" s="11"/>
      <c r="C60" s="95">
        <f>SUM(D60:E60)</f>
        <v>34701487595.709999</v>
      </c>
      <c r="D60" s="12">
        <f>SUM(D57:D59)+D53</f>
        <v>1495749913</v>
      </c>
      <c r="E60" s="12">
        <f>SUM(E57:E59)+E53</f>
        <v>33205737682.709999</v>
      </c>
      <c r="F60" s="11"/>
      <c r="G60" s="11"/>
      <c r="H60" s="11"/>
      <c r="I60" s="11"/>
      <c r="J60" s="11"/>
      <c r="K60" s="50"/>
    </row>
    <row r="61" spans="1:11" x14ac:dyDescent="0.25">
      <c r="A61" s="56"/>
      <c r="B61" s="34"/>
      <c r="C61" s="35"/>
      <c r="D61" s="35"/>
      <c r="E61" s="35"/>
      <c r="F61" s="34"/>
      <c r="G61" s="34"/>
      <c r="H61" s="34"/>
      <c r="I61" s="34"/>
      <c r="J61" s="34"/>
      <c r="K61" s="20"/>
    </row>
    <row r="62" spans="1:11" x14ac:dyDescent="0.25">
      <c r="A62" s="49" t="s">
        <v>93</v>
      </c>
      <c r="B62" s="11"/>
      <c r="C62" s="12">
        <f>SUM(D62:E62)</f>
        <v>39323822644.840004</v>
      </c>
      <c r="D62" s="12">
        <f>D60+D53+D10</f>
        <v>1522334333.6500001</v>
      </c>
      <c r="E62" s="12">
        <f>E60+E10</f>
        <v>37801488311.190002</v>
      </c>
      <c r="F62" s="11"/>
      <c r="G62" s="11"/>
      <c r="H62" s="11"/>
      <c r="I62" s="11"/>
      <c r="J62" s="11"/>
      <c r="K62" s="50"/>
    </row>
    <row r="63" spans="1:11" x14ac:dyDescent="0.25">
      <c r="A63" s="57"/>
      <c r="B63" s="36"/>
      <c r="C63" s="35"/>
      <c r="D63" s="35"/>
      <c r="E63" s="35"/>
      <c r="F63" s="17"/>
      <c r="G63" s="17"/>
      <c r="H63" s="17"/>
      <c r="I63" s="37"/>
      <c r="J63" s="37"/>
      <c r="K63" s="65"/>
    </row>
    <row r="64" spans="1:11" ht="15.75" thickBot="1" x14ac:dyDescent="0.3">
      <c r="A64" s="66" t="s">
        <v>92</v>
      </c>
      <c r="B64" s="67"/>
      <c r="C64" s="67"/>
      <c r="D64" s="67"/>
      <c r="E64" s="67"/>
      <c r="F64" s="67"/>
      <c r="G64" s="67"/>
      <c r="H64" s="67"/>
      <c r="I64" s="67"/>
      <c r="J64" s="67"/>
      <c r="K64" s="68"/>
    </row>
    <row r="65" spans="1:11" x14ac:dyDescent="0.25">
      <c r="A65" s="76" t="s">
        <v>1</v>
      </c>
      <c r="B65" s="71" t="s">
        <v>80</v>
      </c>
      <c r="C65" s="71" t="s">
        <v>3</v>
      </c>
      <c r="D65" s="71" t="s">
        <v>4</v>
      </c>
      <c r="E65" s="71" t="s">
        <v>5</v>
      </c>
      <c r="F65" s="71" t="s">
        <v>6</v>
      </c>
      <c r="G65" s="71" t="s">
        <v>7</v>
      </c>
      <c r="H65" s="71" t="s">
        <v>8</v>
      </c>
      <c r="I65" s="71" t="s">
        <v>9</v>
      </c>
      <c r="J65" s="70" t="s">
        <v>104</v>
      </c>
      <c r="K65" s="77" t="s">
        <v>10</v>
      </c>
    </row>
    <row r="66" spans="1:11" x14ac:dyDescent="0.25">
      <c r="A66" s="80" t="s">
        <v>20</v>
      </c>
      <c r="B66" s="81" t="s">
        <v>81</v>
      </c>
      <c r="C66" s="89">
        <f>SUM(D66:E66)</f>
        <v>1450000000</v>
      </c>
      <c r="D66" s="87">
        <v>1450000000</v>
      </c>
      <c r="E66" s="16">
        <v>0</v>
      </c>
      <c r="F66" s="82" t="s">
        <v>82</v>
      </c>
      <c r="G66" s="83" t="s">
        <v>17</v>
      </c>
      <c r="H66" s="91">
        <v>44151</v>
      </c>
      <c r="I66" s="91">
        <v>44515</v>
      </c>
      <c r="J66" s="109">
        <f t="shared" ref="J66:J67" si="5">YEAR(I66)</f>
        <v>2021</v>
      </c>
      <c r="K66" s="60" t="s">
        <v>83</v>
      </c>
    </row>
    <row r="67" spans="1:11" x14ac:dyDescent="0.25">
      <c r="A67" s="84" t="s">
        <v>20</v>
      </c>
      <c r="B67" s="85" t="s">
        <v>86</v>
      </c>
      <c r="C67" s="22">
        <f>SUM(D67:E67)</f>
        <v>0</v>
      </c>
      <c r="D67" s="22">
        <v>0</v>
      </c>
      <c r="E67" s="22">
        <v>0</v>
      </c>
      <c r="F67" s="90" t="s">
        <v>84</v>
      </c>
      <c r="G67" s="23" t="s">
        <v>17</v>
      </c>
      <c r="H67" s="86">
        <v>44013</v>
      </c>
      <c r="I67" s="86">
        <v>45108</v>
      </c>
      <c r="J67" s="110">
        <f t="shared" si="5"/>
        <v>2023</v>
      </c>
      <c r="K67" s="53"/>
    </row>
    <row r="68" spans="1:11" x14ac:dyDescent="0.25">
      <c r="A68" s="52"/>
      <c r="B68" s="47" t="s">
        <v>19</v>
      </c>
      <c r="C68" s="48"/>
      <c r="D68" s="48">
        <v>-1948658</v>
      </c>
      <c r="E68" s="58"/>
      <c r="F68" s="23"/>
      <c r="G68" s="23"/>
      <c r="H68" s="23"/>
      <c r="I68" s="59"/>
      <c r="J68" s="59"/>
      <c r="K68" s="61"/>
    </row>
    <row r="69" spans="1:11" x14ac:dyDescent="0.25">
      <c r="A69" s="49" t="s">
        <v>111</v>
      </c>
      <c r="B69" s="11"/>
      <c r="C69" s="12">
        <f>SUM(D69:E69)</f>
        <v>1448051342</v>
      </c>
      <c r="D69" s="12">
        <f>SUM(D66:D68)</f>
        <v>1448051342</v>
      </c>
      <c r="E69" s="96">
        <f>SUM(E66:E68)</f>
        <v>0</v>
      </c>
      <c r="F69" s="11"/>
      <c r="G69" s="11"/>
      <c r="H69" s="11"/>
      <c r="I69" s="11"/>
      <c r="J69" s="11"/>
      <c r="K69" s="50"/>
    </row>
    <row r="70" spans="1:11" x14ac:dyDescent="0.25">
      <c r="A70" s="52"/>
      <c r="B70" s="47"/>
      <c r="C70" s="48"/>
      <c r="D70" s="58"/>
      <c r="E70" s="58"/>
      <c r="F70" s="23"/>
      <c r="G70" s="23"/>
      <c r="H70" s="23"/>
      <c r="I70" s="59"/>
      <c r="J70" s="59"/>
      <c r="K70" s="61"/>
    </row>
    <row r="71" spans="1:11" x14ac:dyDescent="0.25">
      <c r="A71" s="49" t="s">
        <v>87</v>
      </c>
      <c r="B71" s="11"/>
      <c r="C71" s="12">
        <f>SUM(D71:E71)</f>
        <v>40771873986.840004</v>
      </c>
      <c r="D71" s="12">
        <f>D69+D62</f>
        <v>2970385675.6500001</v>
      </c>
      <c r="E71" s="111">
        <f>E69+E62</f>
        <v>37801488311.190002</v>
      </c>
      <c r="F71" s="11"/>
      <c r="G71" s="11"/>
      <c r="H71" s="11"/>
      <c r="I71" s="11"/>
      <c r="J71" s="11"/>
      <c r="K71" s="50"/>
    </row>
    <row r="72" spans="1:11" x14ac:dyDescent="0.25">
      <c r="A72" s="8"/>
      <c r="B72" s="8"/>
      <c r="C72" s="38"/>
      <c r="D72" s="38"/>
      <c r="E72" s="38"/>
      <c r="F72" s="23"/>
      <c r="G72" s="23"/>
      <c r="H72" s="23"/>
      <c r="I72" s="39"/>
      <c r="J72" s="39"/>
      <c r="K72" s="9"/>
    </row>
    <row r="73" spans="1:11" x14ac:dyDescent="0.25">
      <c r="A73" s="8"/>
      <c r="B73" s="8"/>
      <c r="C73" s="38"/>
      <c r="D73" s="38"/>
      <c r="E73" s="38"/>
      <c r="F73" s="79"/>
      <c r="G73" s="23"/>
      <c r="H73" s="23"/>
      <c r="I73" s="39"/>
      <c r="J73" s="39"/>
      <c r="K73" s="9"/>
    </row>
    <row r="74" spans="1:11" x14ac:dyDescent="0.25">
      <c r="A74" s="88" t="s">
        <v>109</v>
      </c>
      <c r="E74" s="79"/>
      <c r="F74" s="78"/>
    </row>
    <row r="76" spans="1:11" x14ac:dyDescent="0.25">
      <c r="B76" s="44"/>
      <c r="C76" s="100"/>
      <c r="D76" s="101"/>
      <c r="E76" s="100"/>
      <c r="F76" s="100"/>
    </row>
    <row r="77" spans="1:11" x14ac:dyDescent="0.25">
      <c r="B77" s="44"/>
      <c r="C77" s="102"/>
      <c r="D77" s="103"/>
      <c r="E77" s="101"/>
      <c r="F77" s="103"/>
    </row>
    <row r="78" spans="1:11" x14ac:dyDescent="0.25">
      <c r="B78" s="44"/>
      <c r="C78" s="100"/>
      <c r="D78" s="44"/>
      <c r="E78" s="100"/>
      <c r="F78" s="103"/>
    </row>
    <row r="79" spans="1:11" s="40" customFormat="1" x14ac:dyDescent="0.25">
      <c r="B79" s="44"/>
      <c r="C79" s="100"/>
      <c r="D79" s="44"/>
      <c r="E79" s="101"/>
      <c r="F79" s="44"/>
    </row>
    <row r="80" spans="1:11" x14ac:dyDescent="0.25">
      <c r="B80" s="44"/>
      <c r="C80" s="44"/>
      <c r="D80" s="44"/>
      <c r="E80" s="101"/>
      <c r="F80" s="103"/>
    </row>
    <row r="81" spans="1:6" s="40" customFormat="1" x14ac:dyDescent="0.25">
      <c r="B81" s="44"/>
      <c r="C81" s="100"/>
      <c r="D81" s="44"/>
      <c r="E81" s="101"/>
      <c r="F81" s="44"/>
    </row>
    <row r="82" spans="1:6" x14ac:dyDescent="0.25">
      <c r="B82" s="44"/>
      <c r="C82" s="44"/>
      <c r="D82" s="44"/>
      <c r="E82" s="44"/>
      <c r="F82" s="44"/>
    </row>
    <row r="83" spans="1:6" s="40" customFormat="1" x14ac:dyDescent="0.25">
      <c r="B83" s="44"/>
      <c r="C83" s="100"/>
      <c r="D83" s="101"/>
      <c r="E83" s="44"/>
      <c r="F83" s="44"/>
    </row>
    <row r="84" spans="1:6" s="40" customFormat="1" x14ac:dyDescent="0.25">
      <c r="B84" s="44"/>
      <c r="C84" s="100"/>
      <c r="D84" s="44"/>
      <c r="E84" s="101"/>
      <c r="F84" s="44"/>
    </row>
    <row r="85" spans="1:6" s="40" customFormat="1" x14ac:dyDescent="0.25">
      <c r="B85" s="44"/>
      <c r="C85" s="100"/>
      <c r="D85" s="100"/>
      <c r="E85" s="101"/>
      <c r="F85" s="44"/>
    </row>
    <row r="86" spans="1:6" x14ac:dyDescent="0.25">
      <c r="B86" s="44"/>
      <c r="C86" s="44"/>
      <c r="D86" s="44"/>
      <c r="E86" s="44"/>
      <c r="F86" s="44"/>
    </row>
    <row r="87" spans="1:6" s="40" customFormat="1" x14ac:dyDescent="0.25">
      <c r="B87" s="44"/>
      <c r="C87" s="44"/>
      <c r="D87" s="44"/>
      <c r="E87" s="101"/>
      <c r="F87" s="44"/>
    </row>
    <row r="88" spans="1:6" s="40" customFormat="1" x14ac:dyDescent="0.25">
      <c r="A88" s="78"/>
      <c r="B88" s="104"/>
      <c r="C88" s="44"/>
      <c r="D88" s="44"/>
      <c r="E88" s="101"/>
      <c r="F88" s="44"/>
    </row>
    <row r="89" spans="1:6" x14ac:dyDescent="0.25">
      <c r="B89" s="44"/>
      <c r="C89" s="100"/>
      <c r="D89" s="101"/>
      <c r="E89" s="101"/>
      <c r="F89" s="44"/>
    </row>
    <row r="90" spans="1:6" x14ac:dyDescent="0.25">
      <c r="A90" s="78"/>
      <c r="B90" s="44"/>
      <c r="C90" s="100"/>
      <c r="D90" s="101"/>
      <c r="E90" s="101"/>
      <c r="F90" s="44"/>
    </row>
    <row r="91" spans="1:6" x14ac:dyDescent="0.25">
      <c r="B91" s="104"/>
      <c r="C91" s="100"/>
      <c r="D91" s="101"/>
      <c r="E91" s="101"/>
      <c r="F91" s="44"/>
    </row>
    <row r="92" spans="1:6" x14ac:dyDescent="0.25">
      <c r="B92" s="105"/>
      <c r="C92" s="44"/>
      <c r="D92" s="44"/>
      <c r="E92" s="44"/>
      <c r="F92" s="44"/>
    </row>
    <row r="93" spans="1:6" x14ac:dyDescent="0.25">
      <c r="B93" s="44"/>
      <c r="C93" s="44"/>
      <c r="D93" s="44"/>
      <c r="E93" s="44"/>
      <c r="F93" s="44"/>
    </row>
    <row r="94" spans="1:6" x14ac:dyDescent="0.25">
      <c r="B94" s="44"/>
      <c r="C94" s="44"/>
      <c r="D94" s="101"/>
      <c r="E94" s="101"/>
      <c r="F94" s="44"/>
    </row>
    <row r="95" spans="1:6" x14ac:dyDescent="0.25">
      <c r="B95" s="44"/>
      <c r="C95" s="44"/>
      <c r="D95" s="101"/>
      <c r="E95" s="101"/>
      <c r="F95" s="44"/>
    </row>
    <row r="96" spans="1:6" x14ac:dyDescent="0.25">
      <c r="B96" s="104"/>
      <c r="C96" s="44"/>
      <c r="D96" s="44"/>
      <c r="E96" s="44"/>
      <c r="F96" s="44"/>
    </row>
    <row r="97" spans="2:6" x14ac:dyDescent="0.25">
      <c r="B97" s="44"/>
      <c r="C97" s="44"/>
      <c r="D97" s="44"/>
      <c r="E97" s="44"/>
      <c r="F97" s="44"/>
    </row>
    <row r="98" spans="2:6" x14ac:dyDescent="0.25">
      <c r="B98" s="44"/>
      <c r="C98" s="44"/>
      <c r="D98" s="44"/>
      <c r="E98" s="44"/>
      <c r="F98" s="44"/>
    </row>
    <row r="99" spans="2:6" x14ac:dyDescent="0.25">
      <c r="B99" s="44"/>
      <c r="C99" s="44"/>
      <c r="D99" s="44"/>
      <c r="E99" s="44"/>
      <c r="F99" s="44"/>
    </row>
    <row r="100" spans="2:6" x14ac:dyDescent="0.25">
      <c r="B100" s="44"/>
      <c r="C100" s="44"/>
      <c r="D100" s="44"/>
      <c r="E100" s="44"/>
      <c r="F100" s="44"/>
    </row>
    <row r="101" spans="2:6" x14ac:dyDescent="0.25">
      <c r="B101" s="44"/>
      <c r="C101" s="44"/>
      <c r="D101" s="44"/>
      <c r="E101" s="44"/>
      <c r="F101" s="44"/>
    </row>
    <row r="102" spans="2:6" x14ac:dyDescent="0.25">
      <c r="B102" s="44"/>
      <c r="C102" s="44"/>
      <c r="D102" s="44"/>
      <c r="E102" s="44"/>
      <c r="F102" s="44"/>
    </row>
  </sheetData>
  <autoFilter ref="A13:K53" xr:uid="{06117320-7FAD-4156-A126-A88E1E51C700}"/>
  <pageMargins left="0.7" right="0.7" top="0.75" bottom="0.75" header="0.3" footer="0.3"/>
  <pageSetup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Maturity Debt Profil  Q1'21</vt:lpstr>
      <vt:lpstr>'Maturity Debt Profil  Q1''21'!Print_Area</vt:lpstr>
    </vt:vector>
  </TitlesOfParts>
  <Company>Pacific Gas and Electric 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Jarrett, Alex</dc:creator>
  <cp:lastModifiedBy>Jarrett, Alex</cp:lastModifiedBy>
  <cp:lastPrinted>2021-04-28T19:19:10Z</cp:lastPrinted>
  <dcterms:created xsi:type="dcterms:W3CDTF">2021-03-23T21:35:34Z</dcterms:created>
  <dcterms:modified xsi:type="dcterms:W3CDTF">2021-04-30T18:11:06Z</dcterms:modified>
</cp:coreProperties>
</file>